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Crewman AS20B Parts Manual a 6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"/>
</calcChain>
</file>

<file path=xl/sharedStrings.xml><?xml version="1.0" encoding="utf-8"?>
<sst xmlns="http://schemas.openxmlformats.org/spreadsheetml/2006/main" count="109" uniqueCount="91">
  <si>
    <t>DESCRIPTION</t>
  </si>
  <si>
    <t>BRUSH BASE</t>
  </si>
  <si>
    <t>COVER</t>
  </si>
  <si>
    <t>PULLEY</t>
  </si>
  <si>
    <t>SPACER</t>
  </si>
  <si>
    <t>ARM</t>
  </si>
  <si>
    <t>SHAFT</t>
  </si>
  <si>
    <t>BEARING</t>
  </si>
  <si>
    <t>SEEGER RING</t>
  </si>
  <si>
    <t>CUPPED WASHER</t>
  </si>
  <si>
    <t>LOCK WASHER</t>
  </si>
  <si>
    <t>PLATE</t>
  </si>
  <si>
    <t>SPRING</t>
  </si>
  <si>
    <t>NUT</t>
  </si>
  <si>
    <t>SCREW</t>
  </si>
  <si>
    <t>WASHER</t>
  </si>
  <si>
    <t>LOCK NUT</t>
  </si>
  <si>
    <t>SHIM</t>
  </si>
  <si>
    <t>TIGHTENER PIN</t>
  </si>
  <si>
    <t>BUSHING</t>
  </si>
  <si>
    <t>E88005</t>
  </si>
  <si>
    <t>Brush Base Deck Crewman AS20B</t>
  </si>
  <si>
    <t>E88013</t>
  </si>
  <si>
    <t>Pulley, Groove Brush Drive Crewman AS20B</t>
  </si>
  <si>
    <t>E88012</t>
  </si>
  <si>
    <t>Pulley, Smooth Brush Drive Crewman AS20B</t>
  </si>
  <si>
    <t>E87278</t>
  </si>
  <si>
    <t>Spacer Abila 52</t>
  </si>
  <si>
    <t>E85724</t>
  </si>
  <si>
    <t>Arm Abila 52</t>
  </si>
  <si>
    <t>E87282</t>
  </si>
  <si>
    <t>E87283</t>
  </si>
  <si>
    <t>Pulley Abila 52</t>
  </si>
  <si>
    <t>E87284</t>
  </si>
  <si>
    <t>Shaft</t>
  </si>
  <si>
    <t>E81657</t>
  </si>
  <si>
    <t>Bearing, 6204 2RS</t>
  </si>
  <si>
    <t>E86216</t>
  </si>
  <si>
    <t>Spacer</t>
  </si>
  <si>
    <t>E81656</t>
  </si>
  <si>
    <t>Retaining Ring - Internal</t>
  </si>
  <si>
    <t>E87281</t>
  </si>
  <si>
    <t>E87288</t>
  </si>
  <si>
    <t>Washer Abila 52</t>
  </si>
  <si>
    <t>E86295</t>
  </si>
  <si>
    <t>Screw M8 x 12 (Crewman AS20B)</t>
  </si>
  <si>
    <t>E83868</t>
  </si>
  <si>
    <t>External Serrated Lock Washer M8 Zinc</t>
  </si>
  <si>
    <t>E86297</t>
  </si>
  <si>
    <t>Plaque, Right Side (Brush Assembly, Crewman AS20B)</t>
  </si>
  <si>
    <t>E86296</t>
  </si>
  <si>
    <t>Plaque, Left Side (Brush Assembly, Crewman AS20B)</t>
  </si>
  <si>
    <t>E81953</t>
  </si>
  <si>
    <t>Spring, Brush Lock</t>
  </si>
  <si>
    <t>E83875</t>
  </si>
  <si>
    <t>Hex Jam Nut, M10X6 Zinc</t>
  </si>
  <si>
    <t>E81017</t>
  </si>
  <si>
    <t>Hex Bolt 10x30 Zinc</t>
  </si>
  <si>
    <t>E88015</t>
  </si>
  <si>
    <t>Nut, Lock M20 Crewman AS20B</t>
  </si>
  <si>
    <t>E20253</t>
  </si>
  <si>
    <t>Flat Washer M21x60x3 Nylon</t>
  </si>
  <si>
    <t>E81709</t>
  </si>
  <si>
    <t>Nyloc Hex Nut, M8 Zinc</t>
  </si>
  <si>
    <t>E81918</t>
  </si>
  <si>
    <t>Flat Washer M9x32x2.5 Zinc</t>
  </si>
  <si>
    <t>E85723</t>
  </si>
  <si>
    <t>Idler Pulley</t>
  </si>
  <si>
    <t>E87290</t>
  </si>
  <si>
    <t>Shim M37x47x0.3</t>
  </si>
  <si>
    <t>E87289</t>
  </si>
  <si>
    <t>Shim Washer M20x28x0.3</t>
  </si>
  <si>
    <t>E87279</t>
  </si>
  <si>
    <t>Bushing</t>
  </si>
  <si>
    <t>E87286</t>
  </si>
  <si>
    <t>Screw Abila 52</t>
  </si>
  <si>
    <t>E88014</t>
  </si>
  <si>
    <t>Bushing Crewman AS20B</t>
  </si>
  <si>
    <t>E83404</t>
  </si>
  <si>
    <t>Flat Washer M9x24x2.5 Zinc</t>
  </si>
  <si>
    <t>E81916</t>
  </si>
  <si>
    <t>Washer</t>
  </si>
  <si>
    <t>E88110</t>
  </si>
  <si>
    <t>Flat Washer M6.1x60x3 Nylon</t>
  </si>
  <si>
    <t>E81874</t>
  </si>
  <si>
    <t>Flat Washer M8x17x1.6 Zinc</t>
  </si>
  <si>
    <t>E88016</t>
  </si>
  <si>
    <t>Screw, M8 x35 Crewman AS20B</t>
  </si>
  <si>
    <t>QTY</t>
  </si>
  <si>
    <t>SKU</t>
  </si>
  <si>
    <t>ITEM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</si>
</sst>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b/>
      <sz val="24.75"/>
      <name val="Times New Roman"/>
      <family val="1"/>
    </font>
    <font>
      <sz val="9.5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41"/>
  <sheetViews>
    <sheetView tabSelected="1" zoomScale="85" zoomScaleNormal="85" workbookViewId="0">
      <selection activeCell="C7" sqref="C7"/>
    </sheetView>
  </sheetViews>
  <sheetFormatPr defaultRowHeight="12.75"/>
  <cols>
    <col min="1" max="1" width="6.5703125" customWidth="1"/>
    <col min="2" max="2" width="9.42578125" style="5" customWidth="1"/>
    <col min="3" max="3" width="11.7109375" style="5" customWidth="1"/>
    <col min="4" max="4" width="46.42578125" customWidth="1"/>
    <col min="5" max="5" width="6" style="5" customWidth="1"/>
  </cols>
  <sheetData>
    <row r="3" spans="2:5">
      <c r="B3" s="7"/>
    </row>
    <row r="4" spans="2:5" ht="15" customHeight="1">
      <c r="B4" s="8"/>
      <c r="E4" s="6"/>
    </row>
    <row r="5" spans="2:5" ht="15.75">
      <c r="B5" s="12" t="s">
        <v>90</v>
      </c>
      <c r="C5" s="12" t="s">
        <v>89</v>
      </c>
      <c r="D5" s="13" t="s">
        <v>0</v>
      </c>
      <c r="E5" s="12" t="s">
        <v>88</v>
      </c>
    </row>
    <row r="6" spans="2:5" ht="15.75">
      <c r="B6" s="9">
        <v>1</v>
      </c>
      <c r="C6" s="10" t="s">
        <v>20</v>
      </c>
      <c r="D6" s="11" t="s">
        <v>21</v>
      </c>
      <c r="E6" s="9">
        <v>1</v>
      </c>
    </row>
    <row r="7" spans="2:5" ht="15.75">
      <c r="B7" s="9">
        <v>2</v>
      </c>
      <c r="C7" s="14">
        <v>208069</v>
      </c>
      <c r="D7" s="11" t="s">
        <v>2</v>
      </c>
      <c r="E7" s="9">
        <v>1</v>
      </c>
    </row>
    <row r="8" spans="2:5" ht="15.75">
      <c r="B8" s="9">
        <v>3</v>
      </c>
      <c r="C8" s="10" t="s">
        <v>22</v>
      </c>
      <c r="D8" s="11" t="s">
        <v>23</v>
      </c>
      <c r="E8" s="9">
        <v>1</v>
      </c>
    </row>
    <row r="9" spans="2:5" ht="15.75">
      <c r="B9" s="9">
        <v>4</v>
      </c>
      <c r="C9" s="10" t="s">
        <v>24</v>
      </c>
      <c r="D9" s="11" t="s">
        <v>25</v>
      </c>
      <c r="E9" s="9">
        <v>1</v>
      </c>
    </row>
    <row r="10" spans="2:5" ht="15.75">
      <c r="B10" s="9">
        <v>5</v>
      </c>
      <c r="C10" s="10" t="s">
        <v>26</v>
      </c>
      <c r="D10" s="11" t="s">
        <v>27</v>
      </c>
      <c r="E10" s="9">
        <v>1</v>
      </c>
    </row>
    <row r="11" spans="2:5" ht="15.75">
      <c r="B11" s="9">
        <v>6</v>
      </c>
      <c r="C11" s="10" t="s">
        <v>28</v>
      </c>
      <c r="D11" s="11" t="s">
        <v>29</v>
      </c>
      <c r="E11" s="9">
        <v>1</v>
      </c>
    </row>
    <row r="12" spans="2:5" ht="15.75">
      <c r="B12" s="9">
        <v>7</v>
      </c>
      <c r="C12" s="10" t="s">
        <v>30</v>
      </c>
      <c r="D12" s="11" t="s">
        <v>27</v>
      </c>
      <c r="E12" s="9">
        <v>1</v>
      </c>
    </row>
    <row r="13" spans="2:5" ht="15.75">
      <c r="B13" s="9">
        <v>8</v>
      </c>
      <c r="C13" s="10" t="s">
        <v>31</v>
      </c>
      <c r="D13" s="11" t="s">
        <v>32</v>
      </c>
      <c r="E13" s="9">
        <v>1</v>
      </c>
    </row>
    <row r="14" spans="2:5" ht="15.75">
      <c r="B14" s="9">
        <v>9</v>
      </c>
      <c r="C14" s="10" t="s">
        <v>33</v>
      </c>
      <c r="D14" s="11" t="s">
        <v>34</v>
      </c>
      <c r="E14" s="9">
        <v>2</v>
      </c>
    </row>
    <row r="15" spans="2:5" ht="15.75">
      <c r="B15" s="9">
        <v>10</v>
      </c>
      <c r="C15" s="10" t="s">
        <v>35</v>
      </c>
      <c r="D15" s="11" t="s">
        <v>36</v>
      </c>
      <c r="E15" s="9">
        <v>6</v>
      </c>
    </row>
    <row r="16" spans="2:5" ht="15.75">
      <c r="B16" s="9">
        <v>11</v>
      </c>
      <c r="C16" s="10" t="s">
        <v>37</v>
      </c>
      <c r="D16" s="11" t="s">
        <v>38</v>
      </c>
      <c r="E16" s="9">
        <v>2</v>
      </c>
    </row>
    <row r="17" spans="2:5" ht="15.75">
      <c r="B17" s="9">
        <v>12</v>
      </c>
      <c r="C17" s="10" t="s">
        <v>39</v>
      </c>
      <c r="D17" s="11" t="s">
        <v>40</v>
      </c>
      <c r="E17" s="9">
        <v>4</v>
      </c>
    </row>
    <row r="18" spans="2:5" ht="15.75">
      <c r="B18" s="9">
        <v>13</v>
      </c>
      <c r="C18" s="10" t="s">
        <v>41</v>
      </c>
      <c r="D18" s="11" t="s">
        <v>38</v>
      </c>
      <c r="E18" s="9">
        <v>1</v>
      </c>
    </row>
    <row r="19" spans="2:5" ht="15.75">
      <c r="B19" s="9">
        <v>14</v>
      </c>
      <c r="C19" s="10" t="s">
        <v>42</v>
      </c>
      <c r="D19" s="11" t="s">
        <v>43</v>
      </c>
      <c r="E19" s="9">
        <v>2</v>
      </c>
    </row>
    <row r="20" spans="2:5" ht="15.75">
      <c r="B20" s="9">
        <v>15</v>
      </c>
      <c r="C20" s="10" t="s">
        <v>44</v>
      </c>
      <c r="D20" s="11" t="s">
        <v>45</v>
      </c>
      <c r="E20" s="9">
        <v>2</v>
      </c>
    </row>
    <row r="21" spans="2:5" ht="15.75">
      <c r="B21" s="9">
        <v>16</v>
      </c>
      <c r="C21" s="10" t="s">
        <v>46</v>
      </c>
      <c r="D21" s="11" t="s">
        <v>47</v>
      </c>
      <c r="E21" s="9">
        <v>2</v>
      </c>
    </row>
    <row r="22" spans="2:5" ht="15.75">
      <c r="B22" s="9">
        <v>17</v>
      </c>
      <c r="C22" s="10" t="s">
        <v>48</v>
      </c>
      <c r="D22" s="11" t="s">
        <v>49</v>
      </c>
      <c r="E22" s="9">
        <v>1</v>
      </c>
    </row>
    <row r="23" spans="2:5" ht="15.75">
      <c r="B23" s="9">
        <v>18</v>
      </c>
      <c r="C23" s="10" t="s">
        <v>50</v>
      </c>
      <c r="D23" s="11" t="s">
        <v>51</v>
      </c>
      <c r="E23" s="9">
        <v>1</v>
      </c>
    </row>
    <row r="24" spans="2:5" ht="15.75">
      <c r="B24" s="9">
        <v>19</v>
      </c>
      <c r="C24" s="10" t="s">
        <v>52</v>
      </c>
      <c r="D24" s="11" t="s">
        <v>53</v>
      </c>
      <c r="E24" s="9">
        <v>2</v>
      </c>
    </row>
    <row r="25" spans="2:5" ht="15.75">
      <c r="B25" s="9">
        <v>20</v>
      </c>
      <c r="C25" s="10" t="s">
        <v>54</v>
      </c>
      <c r="D25" s="11" t="s">
        <v>55</v>
      </c>
      <c r="E25" s="9">
        <v>1</v>
      </c>
    </row>
    <row r="26" spans="2:5" ht="15.75">
      <c r="B26" s="9">
        <v>21</v>
      </c>
      <c r="C26" s="10" t="s">
        <v>56</v>
      </c>
      <c r="D26" s="11" t="s">
        <v>57</v>
      </c>
      <c r="E26" s="9">
        <v>1</v>
      </c>
    </row>
    <row r="27" spans="2:5" ht="15.75">
      <c r="B27" s="9">
        <v>22</v>
      </c>
      <c r="C27" s="10" t="s">
        <v>58</v>
      </c>
      <c r="D27" s="11" t="s">
        <v>59</v>
      </c>
      <c r="E27" s="9">
        <v>2</v>
      </c>
    </row>
    <row r="28" spans="2:5" ht="15.75">
      <c r="B28" s="9">
        <v>23</v>
      </c>
      <c r="C28" s="10" t="s">
        <v>60</v>
      </c>
      <c r="D28" s="11" t="s">
        <v>61</v>
      </c>
      <c r="E28" s="9">
        <v>1</v>
      </c>
    </row>
    <row r="29" spans="2:5" ht="15.75">
      <c r="B29" s="9">
        <v>24</v>
      </c>
      <c r="C29" s="10" t="s">
        <v>62</v>
      </c>
      <c r="D29" s="11" t="s">
        <v>63</v>
      </c>
      <c r="E29" s="9">
        <v>3</v>
      </c>
    </row>
    <row r="30" spans="2:5" ht="15.75">
      <c r="B30" s="9">
        <v>25</v>
      </c>
      <c r="C30" s="10" t="s">
        <v>64</v>
      </c>
      <c r="D30" s="11" t="s">
        <v>65</v>
      </c>
      <c r="E30" s="9">
        <v>4</v>
      </c>
    </row>
    <row r="31" spans="2:5" ht="15.75">
      <c r="B31" s="9">
        <v>26</v>
      </c>
      <c r="C31" s="10" t="s">
        <v>66</v>
      </c>
      <c r="D31" s="11" t="s">
        <v>67</v>
      </c>
      <c r="E31" s="9">
        <v>2</v>
      </c>
    </row>
    <row r="32" spans="2:5" ht="15.75">
      <c r="B32" s="9">
        <v>27</v>
      </c>
      <c r="C32" s="10" t="s">
        <v>68</v>
      </c>
      <c r="D32" s="11" t="s">
        <v>69</v>
      </c>
      <c r="E32" s="9">
        <v>2</v>
      </c>
    </row>
    <row r="33" spans="2:5" ht="15.75">
      <c r="B33" s="9">
        <v>28</v>
      </c>
      <c r="C33" s="10" t="s">
        <v>70</v>
      </c>
      <c r="D33" s="11" t="s">
        <v>71</v>
      </c>
      <c r="E33" s="9">
        <v>6</v>
      </c>
    </row>
    <row r="34" spans="2:5" ht="15.75">
      <c r="B34" s="9">
        <v>29</v>
      </c>
      <c r="C34" s="10" t="s">
        <v>72</v>
      </c>
      <c r="D34" s="11" t="s">
        <v>73</v>
      </c>
      <c r="E34" s="9">
        <v>1</v>
      </c>
    </row>
    <row r="35" spans="2:5" ht="15.75">
      <c r="B35" s="9">
        <v>30</v>
      </c>
      <c r="C35" s="10" t="s">
        <v>74</v>
      </c>
      <c r="D35" s="11" t="s">
        <v>75</v>
      </c>
      <c r="E35" s="9">
        <v>1</v>
      </c>
    </row>
    <row r="36" spans="2:5" ht="15.75">
      <c r="B36" s="9">
        <v>31</v>
      </c>
      <c r="C36" s="10" t="s">
        <v>76</v>
      </c>
      <c r="D36" s="11" t="s">
        <v>77</v>
      </c>
      <c r="E36" s="9">
        <v>1</v>
      </c>
    </row>
    <row r="37" spans="2:5" ht="15.75">
      <c r="B37" s="9">
        <v>32</v>
      </c>
      <c r="C37" s="10" t="s">
        <v>78</v>
      </c>
      <c r="D37" s="11" t="s">
        <v>79</v>
      </c>
      <c r="E37" s="9">
        <v>2</v>
      </c>
    </row>
    <row r="38" spans="2:5" ht="15.75">
      <c r="B38" s="9">
        <v>33</v>
      </c>
      <c r="C38" s="10" t="s">
        <v>80</v>
      </c>
      <c r="D38" s="11" t="s">
        <v>81</v>
      </c>
      <c r="E38" s="9">
        <v>2</v>
      </c>
    </row>
    <row r="39" spans="2:5" ht="15.75">
      <c r="B39" s="9">
        <v>34</v>
      </c>
      <c r="C39" s="10" t="s">
        <v>82</v>
      </c>
      <c r="D39" s="11" t="s">
        <v>83</v>
      </c>
      <c r="E39" s="9">
        <v>1</v>
      </c>
    </row>
    <row r="40" spans="2:5" ht="15.75">
      <c r="B40" s="9">
        <v>35</v>
      </c>
      <c r="C40" s="10" t="s">
        <v>84</v>
      </c>
      <c r="D40" s="11" t="s">
        <v>85</v>
      </c>
      <c r="E40" s="9">
        <v>4</v>
      </c>
    </row>
    <row r="41" spans="2:5" ht="15.75">
      <c r="B41" s="9">
        <v>36</v>
      </c>
      <c r="C41" s="10" t="s">
        <v>86</v>
      </c>
      <c r="D41" s="11" t="s">
        <v>87</v>
      </c>
      <c r="E41" s="9">
        <v>3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8"/>
  <sheetViews>
    <sheetView workbookViewId="0">
      <selection activeCell="F4" sqref="F4"/>
    </sheetView>
  </sheetViews>
  <sheetFormatPr defaultRowHeight="12.75"/>
  <cols>
    <col min="3" max="3" width="14.28515625" customWidth="1"/>
    <col min="4" max="4" width="25.85546875" customWidth="1"/>
    <col min="5" max="5" width="17" customWidth="1"/>
    <col min="6" max="6" width="59.28515625" customWidth="1"/>
  </cols>
  <sheetData>
    <row r="3" spans="3:6" ht="15">
      <c r="C3" s="2">
        <v>210442</v>
      </c>
      <c r="D3" s="1" t="s">
        <v>1</v>
      </c>
      <c r="E3" s="3" t="str">
        <f>IF(ISNA(VLOOKUP(TRIM(C3),[1]!Table_Query_from_BetcoViews[[#All],[AlternateID]:[MainSKU]],4,FALSE))=TRUE,(C3),(LEFT(VLOOKUP(TRIM(C3),[1]!Table_Query_from_BetcoViews[[#All],[AlternateID]:[MainSKU]],4,FALSE),6)))</f>
        <v>E88005</v>
      </c>
      <c r="F3" s="4" t="str">
        <f>IFERROR(VLOOKUP(TRIM(C3),[1]!Table_Query_from_BetcoViews[[AlternateID]:[ItemDescr2]],5,FALSE),D3)</f>
        <v>Brush Base Deck Crewman AS20B</v>
      </c>
    </row>
    <row r="4" spans="3:6" ht="15">
      <c r="C4" s="2">
        <v>208069</v>
      </c>
      <c r="D4" s="1" t="s">
        <v>2</v>
      </c>
      <c r="E4" s="3">
        <f>IF(ISNA(VLOOKUP(TRIM(C4),[1]!Table_Query_from_BetcoViews[[#All],[AlternateID]:[MainSKU]],4,FALSE))=TRUE,(C4),(LEFT(VLOOKUP(TRIM(C4),[1]!Table_Query_from_BetcoViews[[#All],[AlternateID]:[MainSKU]],4,FALSE),6)))</f>
        <v>208069</v>
      </c>
      <c r="F4" s="4" t="str">
        <f>IFERROR(VLOOKUP(TRIM(C4),[1]!Table_Query_from_BetcoViews[[AlternateID]:[ItemDescr2]],5,FALSE),D4)</f>
        <v>COVER</v>
      </c>
    </row>
    <row r="5" spans="3:6" ht="15">
      <c r="C5" s="2">
        <v>210262</v>
      </c>
      <c r="D5" s="1" t="s">
        <v>3</v>
      </c>
      <c r="E5" s="3" t="str">
        <f>IF(ISNA(VLOOKUP(TRIM(C5),[1]!Table_Query_from_BetcoViews[[#All],[AlternateID]:[MainSKU]],4,FALSE))=TRUE,(C5),(LEFT(VLOOKUP(TRIM(C5),[1]!Table_Query_from_BetcoViews[[#All],[AlternateID]:[MainSKU]],4,FALSE),6)))</f>
        <v>E88013</v>
      </c>
      <c r="F5" s="4" t="str">
        <f>IFERROR(VLOOKUP(TRIM(C5),[1]!Table_Query_from_BetcoViews[[AlternateID]:[ItemDescr2]],5,FALSE),D5)</f>
        <v>Pulley, Groove Brush Drive Crewman AS20B</v>
      </c>
    </row>
    <row r="6" spans="3:6" ht="15">
      <c r="C6" s="2">
        <v>210287</v>
      </c>
      <c r="D6" s="1" t="s">
        <v>3</v>
      </c>
      <c r="E6" s="3" t="str">
        <f>IF(ISNA(VLOOKUP(TRIM(C6),[1]!Table_Query_from_BetcoViews[[#All],[AlternateID]:[MainSKU]],4,FALSE))=TRUE,(C6),(LEFT(VLOOKUP(TRIM(C6),[1]!Table_Query_from_BetcoViews[[#All],[AlternateID]:[MainSKU]],4,FALSE),6)))</f>
        <v>E88012</v>
      </c>
      <c r="F6" s="4" t="str">
        <f>IFERROR(VLOOKUP(TRIM(C6),[1]!Table_Query_from_BetcoViews[[AlternateID]:[ItemDescr2]],5,FALSE),D6)</f>
        <v>Pulley, Smooth Brush Drive Crewman AS20B</v>
      </c>
    </row>
    <row r="7" spans="3:6" ht="15">
      <c r="C7" s="2">
        <v>204369</v>
      </c>
      <c r="D7" s="1" t="s">
        <v>4</v>
      </c>
      <c r="E7" s="3" t="str">
        <f>IF(ISNA(VLOOKUP(TRIM(C7),[1]!Table_Query_from_BetcoViews[[#All],[AlternateID]:[MainSKU]],4,FALSE))=TRUE,(C7),(LEFT(VLOOKUP(TRIM(C7),[1]!Table_Query_from_BetcoViews[[#All],[AlternateID]:[MainSKU]],4,FALSE),6)))</f>
        <v>E87278</v>
      </c>
      <c r="F7" s="4" t="str">
        <f>IFERROR(VLOOKUP(TRIM(C7),[1]!Table_Query_from_BetcoViews[[AlternateID]:[ItemDescr2]],5,FALSE),D7)</f>
        <v>Spacer Abila 52</v>
      </c>
    </row>
    <row r="8" spans="3:6" ht="15">
      <c r="C8" s="2">
        <v>203267</v>
      </c>
      <c r="D8" s="1" t="s">
        <v>5</v>
      </c>
      <c r="E8" s="3" t="str">
        <f>IF(ISNA(VLOOKUP(TRIM(C8),[1]!Table_Query_from_BetcoViews[[#All],[AlternateID]:[MainSKU]],4,FALSE))=TRUE,(C8),(LEFT(VLOOKUP(TRIM(C8),[1]!Table_Query_from_BetcoViews[[#All],[AlternateID]:[MainSKU]],4,FALSE),6)))</f>
        <v>E85724</v>
      </c>
      <c r="F8" s="4" t="str">
        <f>IFERROR(VLOOKUP(TRIM(C8),[1]!Table_Query_from_BetcoViews[[AlternateID]:[ItemDescr2]],5,FALSE),D8)</f>
        <v>Arm Abila 52</v>
      </c>
    </row>
    <row r="9" spans="3:6" ht="15">
      <c r="C9" s="2">
        <v>210117</v>
      </c>
      <c r="E9" s="3" t="str">
        <f>IF(ISNA(VLOOKUP(TRIM(C9),[1]!Table_Query_from_BetcoViews[[#All],[AlternateID]:[MainSKU]],4,FALSE))=TRUE,(C9),(LEFT(VLOOKUP(TRIM(C9),[1]!Table_Query_from_BetcoViews[[#All],[AlternateID]:[MainSKU]],4,FALSE),6)))</f>
        <v>E87282</v>
      </c>
      <c r="F9" s="4" t="str">
        <f>IFERROR(VLOOKUP(TRIM(C9),[1]!Table_Query_from_BetcoViews[[AlternateID]:[ItemDescr2]],5,FALSE),D9)</f>
        <v>Spacer Abila 52</v>
      </c>
    </row>
    <row r="10" spans="3:6" ht="15">
      <c r="C10" s="2">
        <v>210259</v>
      </c>
      <c r="D10" s="1" t="s">
        <v>3</v>
      </c>
      <c r="E10" s="3" t="str">
        <f>IF(ISNA(VLOOKUP(TRIM(C10),[1]!Table_Query_from_BetcoViews[[#All],[AlternateID]:[MainSKU]],4,FALSE))=TRUE,(C10),(LEFT(VLOOKUP(TRIM(C10),[1]!Table_Query_from_BetcoViews[[#All],[AlternateID]:[MainSKU]],4,FALSE),6)))</f>
        <v>E87283</v>
      </c>
      <c r="F10" s="4" t="str">
        <f>IFERROR(VLOOKUP(TRIM(C10),[1]!Table_Query_from_BetcoViews[[AlternateID]:[ItemDescr2]],5,FALSE),D10)</f>
        <v>Pulley Abila 52</v>
      </c>
    </row>
    <row r="11" spans="3:6" ht="15">
      <c r="C11" s="2">
        <v>400318</v>
      </c>
      <c r="D11" s="1" t="s">
        <v>6</v>
      </c>
      <c r="E11" s="3" t="str">
        <f>IF(ISNA(VLOOKUP(TRIM(C11),[1]!Table_Query_from_BetcoViews[[#All],[AlternateID]:[MainSKU]],4,FALSE))=TRUE,(C11),(LEFT(VLOOKUP(TRIM(C11),[1]!Table_Query_from_BetcoViews[[#All],[AlternateID]:[MainSKU]],4,FALSE),6)))</f>
        <v>E87284</v>
      </c>
      <c r="F11" s="4" t="str">
        <f>IFERROR(VLOOKUP(TRIM(C11),[1]!Table_Query_from_BetcoViews[[AlternateID]:[ItemDescr2]],5,FALSE),D11)</f>
        <v>Shaft</v>
      </c>
    </row>
    <row r="12" spans="3:6" ht="15">
      <c r="C12" s="2">
        <v>408435</v>
      </c>
      <c r="D12" s="1" t="s">
        <v>7</v>
      </c>
      <c r="E12" s="3" t="str">
        <f>IF(ISNA(VLOOKUP(TRIM(C12),[1]!Table_Query_from_BetcoViews[[#All],[AlternateID]:[MainSKU]],4,FALSE))=TRUE,(C12),(LEFT(VLOOKUP(TRIM(C12),[1]!Table_Query_from_BetcoViews[[#All],[AlternateID]:[MainSKU]],4,FALSE),6)))</f>
        <v>E81657</v>
      </c>
      <c r="F12" s="4" t="str">
        <f>IFERROR(VLOOKUP(TRIM(C12),[1]!Table_Query_from_BetcoViews[[AlternateID]:[ItemDescr2]],5,FALSE),D12)</f>
        <v>Bearing, 6204 2RS</v>
      </c>
    </row>
    <row r="13" spans="3:6" ht="15">
      <c r="C13" s="2">
        <v>210071</v>
      </c>
      <c r="D13" s="1" t="s">
        <v>4</v>
      </c>
      <c r="E13" s="3" t="str">
        <f>IF(ISNA(VLOOKUP(TRIM(C13),[1]!Table_Query_from_BetcoViews[[#All],[AlternateID]:[MainSKU]],4,FALSE))=TRUE,(C13),(LEFT(VLOOKUP(TRIM(C13),[1]!Table_Query_from_BetcoViews[[#All],[AlternateID]:[MainSKU]],4,FALSE),6)))</f>
        <v>E86216</v>
      </c>
      <c r="F13" s="4" t="str">
        <f>IFERROR(VLOOKUP(TRIM(C13),[1]!Table_Query_from_BetcoViews[[AlternateID]:[ItemDescr2]],5,FALSE),D13)</f>
        <v>Spacer</v>
      </c>
    </row>
    <row r="14" spans="3:6" ht="15">
      <c r="C14" s="2">
        <v>408335</v>
      </c>
      <c r="D14" s="1" t="s">
        <v>8</v>
      </c>
      <c r="E14" s="3" t="str">
        <f>IF(ISNA(VLOOKUP(TRIM(C14),[1]!Table_Query_from_BetcoViews[[#All],[AlternateID]:[MainSKU]],4,FALSE))=TRUE,(C14),(LEFT(VLOOKUP(TRIM(C14),[1]!Table_Query_from_BetcoViews[[#All],[AlternateID]:[MainSKU]],4,FALSE),6)))</f>
        <v>E81656</v>
      </c>
      <c r="F14" s="4" t="str">
        <f>IFERROR(VLOOKUP(TRIM(C14),[1]!Table_Query_from_BetcoViews[[AlternateID]:[ItemDescr2]],5,FALSE),D14)</f>
        <v>Retaining Ring - Internal</v>
      </c>
    </row>
    <row r="15" spans="3:6" ht="15">
      <c r="C15" s="2">
        <v>210096</v>
      </c>
      <c r="D15" s="1" t="s">
        <v>4</v>
      </c>
      <c r="E15" s="3" t="str">
        <f>IF(ISNA(VLOOKUP(TRIM(C15),[1]!Table_Query_from_BetcoViews[[#All],[AlternateID]:[MainSKU]],4,FALSE))=TRUE,(C15),(LEFT(VLOOKUP(TRIM(C15),[1]!Table_Query_from_BetcoViews[[#All],[AlternateID]:[MainSKU]],4,FALSE),6)))</f>
        <v>E87281</v>
      </c>
      <c r="F15" s="4" t="str">
        <f>IFERROR(VLOOKUP(TRIM(C15),[1]!Table_Query_from_BetcoViews[[AlternateID]:[ItemDescr2]],5,FALSE),D15)</f>
        <v>Spacer</v>
      </c>
    </row>
    <row r="16" spans="3:6" ht="15">
      <c r="C16" s="2">
        <v>409226</v>
      </c>
      <c r="D16" s="1" t="s">
        <v>9</v>
      </c>
      <c r="E16" s="3" t="str">
        <f>IF(ISNA(VLOOKUP(TRIM(C16),[1]!Table_Query_from_BetcoViews[[#All],[AlternateID]:[MainSKU]],4,FALSE))=TRUE,(C16),(LEFT(VLOOKUP(TRIM(C16),[1]!Table_Query_from_BetcoViews[[#All],[AlternateID]:[MainSKU]],4,FALSE),6)))</f>
        <v>E87288</v>
      </c>
      <c r="F16" s="4" t="str">
        <f>IFERROR(VLOOKUP(TRIM(C16),[1]!Table_Query_from_BetcoViews[[AlternateID]:[ItemDescr2]],5,FALSE),D16)</f>
        <v>Washer Abila 52</v>
      </c>
    </row>
    <row r="17" spans="3:6" ht="15">
      <c r="C17" s="2">
        <v>408667</v>
      </c>
      <c r="E17" s="3" t="str">
        <f>IF(ISNA(VLOOKUP(TRIM(C17),[1]!Table_Query_from_BetcoViews[[#All],[AlternateID]:[MainSKU]],4,FALSE))=TRUE,(C17),(LEFT(VLOOKUP(TRIM(C17),[1]!Table_Query_from_BetcoViews[[#All],[AlternateID]:[MainSKU]],4,FALSE),6)))</f>
        <v>E86295</v>
      </c>
      <c r="F17" s="4" t="str">
        <f>IFERROR(VLOOKUP(TRIM(C17),[1]!Table_Query_from_BetcoViews[[AlternateID]:[ItemDescr2]],5,FALSE),D17)</f>
        <v>Screw M8 x 12 (Crewman AS20B)</v>
      </c>
    </row>
    <row r="18" spans="3:6" ht="15">
      <c r="C18" s="2">
        <v>409340</v>
      </c>
      <c r="D18" s="1" t="s">
        <v>10</v>
      </c>
      <c r="E18" s="3" t="str">
        <f>IF(ISNA(VLOOKUP(TRIM(C18),[1]!Table_Query_from_BetcoViews[[#All],[AlternateID]:[MainSKU]],4,FALSE))=TRUE,(C18),(LEFT(VLOOKUP(TRIM(C18),[1]!Table_Query_from_BetcoViews[[#All],[AlternateID]:[MainSKU]],4,FALSE),6)))</f>
        <v>E83868</v>
      </c>
      <c r="F18" s="4" t="str">
        <f>IFERROR(VLOOKUP(TRIM(C18),[1]!Table_Query_from_BetcoViews[[AlternateID]:[ItemDescr2]],5,FALSE),D18)</f>
        <v>External Serrated Lock Washer M8 Zinc</v>
      </c>
    </row>
    <row r="19" spans="3:6" ht="15">
      <c r="C19" s="2">
        <v>203282</v>
      </c>
      <c r="D19" s="1" t="s">
        <v>11</v>
      </c>
      <c r="E19" s="3" t="str">
        <f>IF(ISNA(VLOOKUP(TRIM(C19),[1]!Table_Query_from_BetcoViews[[#All],[AlternateID]:[MainSKU]],4,FALSE))=TRUE,(C19),(LEFT(VLOOKUP(TRIM(C19),[1]!Table_Query_from_BetcoViews[[#All],[AlternateID]:[MainSKU]],4,FALSE),6)))</f>
        <v>E86297</v>
      </c>
      <c r="F19" s="4" t="str">
        <f>IFERROR(VLOOKUP(TRIM(C19),[1]!Table_Query_from_BetcoViews[[AlternateID]:[ItemDescr2]],5,FALSE),D19)</f>
        <v>Plaque, Right Side (Brush Assembly, Crewman AS20B)</v>
      </c>
    </row>
    <row r="20" spans="3:6" ht="15">
      <c r="C20" s="2">
        <v>203281</v>
      </c>
      <c r="D20" s="1" t="s">
        <v>11</v>
      </c>
      <c r="E20" s="3" t="str">
        <f>IF(ISNA(VLOOKUP(TRIM(C20),[1]!Table_Query_from_BetcoViews[[#All],[AlternateID]:[MainSKU]],4,FALSE))=TRUE,(C20),(LEFT(VLOOKUP(TRIM(C20),[1]!Table_Query_from_BetcoViews[[#All],[AlternateID]:[MainSKU]],4,FALSE),6)))</f>
        <v>E86296</v>
      </c>
      <c r="F20" s="4" t="str">
        <f>IFERROR(VLOOKUP(TRIM(C20),[1]!Table_Query_from_BetcoViews[[AlternateID]:[ItemDescr2]],5,FALSE),D20)</f>
        <v>Plaque, Left Side (Brush Assembly, Crewman AS20B)</v>
      </c>
    </row>
    <row r="21" spans="3:6" ht="15">
      <c r="C21" s="2">
        <v>408128</v>
      </c>
      <c r="D21" s="1" t="s">
        <v>12</v>
      </c>
      <c r="E21" s="3" t="str">
        <f>IF(ISNA(VLOOKUP(TRIM(C21),[1]!Table_Query_from_BetcoViews[[#All],[AlternateID]:[MainSKU]],4,FALSE))=TRUE,(C21),(LEFT(VLOOKUP(TRIM(C21),[1]!Table_Query_from_BetcoViews[[#All],[AlternateID]:[MainSKU]],4,FALSE),6)))</f>
        <v>E81953</v>
      </c>
      <c r="F21" s="4" t="str">
        <f>IFERROR(VLOOKUP(TRIM(C21),[1]!Table_Query_from_BetcoViews[[AlternateID]:[ItemDescr2]],5,FALSE),D21)</f>
        <v>Spring, Brush Lock</v>
      </c>
    </row>
    <row r="22" spans="3:6" ht="15">
      <c r="C22" s="2">
        <v>409059</v>
      </c>
      <c r="D22" s="1" t="s">
        <v>13</v>
      </c>
      <c r="E22" s="3" t="str">
        <f>IF(ISNA(VLOOKUP(TRIM(C22),[1]!Table_Query_from_BetcoViews[[#All],[AlternateID]:[MainSKU]],4,FALSE))=TRUE,(C22),(LEFT(VLOOKUP(TRIM(C22),[1]!Table_Query_from_BetcoViews[[#All],[AlternateID]:[MainSKU]],4,FALSE),6)))</f>
        <v>E83875</v>
      </c>
      <c r="F22" s="4" t="str">
        <f>IFERROR(VLOOKUP(TRIM(C22),[1]!Table_Query_from_BetcoViews[[AlternateID]:[ItemDescr2]],5,FALSE),D22)</f>
        <v>Hex Jam Nut, M10X6 Zinc</v>
      </c>
    </row>
    <row r="23" spans="3:6" ht="15">
      <c r="C23" s="2">
        <v>408712</v>
      </c>
      <c r="D23" s="1" t="s">
        <v>14</v>
      </c>
      <c r="E23" s="3" t="str">
        <f>IF(ISNA(VLOOKUP(TRIM(C23),[1]!Table_Query_from_BetcoViews[[#All],[AlternateID]:[MainSKU]],4,FALSE))=TRUE,(C23),(LEFT(VLOOKUP(TRIM(C23),[1]!Table_Query_from_BetcoViews[[#All],[AlternateID]:[MainSKU]],4,FALSE),6)))</f>
        <v>E81017</v>
      </c>
      <c r="F23" s="4" t="str">
        <f>IFERROR(VLOOKUP(TRIM(C23),[1]!Table_Query_from_BetcoViews[[AlternateID]:[ItemDescr2]],5,FALSE),D23)</f>
        <v>Hex Bolt 10x30 Zinc</v>
      </c>
    </row>
    <row r="24" spans="3:6" ht="15">
      <c r="C24" s="2">
        <v>409099</v>
      </c>
      <c r="D24" s="1" t="s">
        <v>13</v>
      </c>
      <c r="E24" s="3" t="str">
        <f>IF(ISNA(VLOOKUP(TRIM(C24),[1]!Table_Query_from_BetcoViews[[#All],[AlternateID]:[MainSKU]],4,FALSE))=TRUE,(C24),(LEFT(VLOOKUP(TRIM(C24),[1]!Table_Query_from_BetcoViews[[#All],[AlternateID]:[MainSKU]],4,FALSE),6)))</f>
        <v>E88015</v>
      </c>
      <c r="F24" s="4" t="str">
        <f>IFERROR(VLOOKUP(TRIM(C24),[1]!Table_Query_from_BetcoViews[[AlternateID]:[ItemDescr2]],5,FALSE),D24)</f>
        <v>Nut, Lock M20 Crewman AS20B</v>
      </c>
    </row>
    <row r="25" spans="3:6" ht="15">
      <c r="C25" s="2">
        <v>409230</v>
      </c>
      <c r="D25" s="1" t="s">
        <v>15</v>
      </c>
      <c r="E25" s="3" t="str">
        <f>IF(ISNA(VLOOKUP(TRIM(C25),[1]!Table_Query_from_BetcoViews[[#All],[AlternateID]:[MainSKU]],4,FALSE))=TRUE,(C25),(LEFT(VLOOKUP(TRIM(C25),[1]!Table_Query_from_BetcoViews[[#All],[AlternateID]:[MainSKU]],4,FALSE),6)))</f>
        <v>E20253</v>
      </c>
      <c r="F25" s="4" t="str">
        <f>IFERROR(VLOOKUP(TRIM(C25),[1]!Table_Query_from_BetcoViews[[AlternateID]:[ItemDescr2]],5,FALSE),D25)</f>
        <v>Flat Washer M21x60x3 Nylon</v>
      </c>
    </row>
    <row r="26" spans="3:6" ht="15">
      <c r="C26" s="2">
        <v>409085</v>
      </c>
      <c r="D26" s="1" t="s">
        <v>16</v>
      </c>
      <c r="E26" s="3" t="str">
        <f>IF(ISNA(VLOOKUP(TRIM(C26),[1]!Table_Query_from_BetcoViews[[#All],[AlternateID]:[MainSKU]],4,FALSE))=TRUE,(C26),(LEFT(VLOOKUP(TRIM(C26),[1]!Table_Query_from_BetcoViews[[#All],[AlternateID]:[MainSKU]],4,FALSE),6)))</f>
        <v>E81709</v>
      </c>
      <c r="F26" s="4" t="str">
        <f>IFERROR(VLOOKUP(TRIM(C26),[1]!Table_Query_from_BetcoViews[[AlternateID]:[ItemDescr2]],5,FALSE),D26)</f>
        <v>Nyloc Hex Nut, M8 Zinc</v>
      </c>
    </row>
    <row r="27" spans="3:6" ht="15">
      <c r="C27" s="2">
        <v>409180</v>
      </c>
      <c r="D27" s="1" t="s">
        <v>15</v>
      </c>
      <c r="E27" s="3" t="str">
        <f>IF(ISNA(VLOOKUP(TRIM(C27),[1]!Table_Query_from_BetcoViews[[#All],[AlternateID]:[MainSKU]],4,FALSE))=TRUE,(C27),(LEFT(VLOOKUP(TRIM(C27),[1]!Table_Query_from_BetcoViews[[#All],[AlternateID]:[MainSKU]],4,FALSE),6)))</f>
        <v>E81918</v>
      </c>
      <c r="F27" s="4" t="str">
        <f>IFERROR(VLOOKUP(TRIM(C27),[1]!Table_Query_from_BetcoViews[[AlternateID]:[ItemDescr2]],5,FALSE),D27)</f>
        <v>Flat Washer M9x32x2.5 Zinc</v>
      </c>
    </row>
    <row r="28" spans="3:6" ht="15">
      <c r="C28" s="2">
        <v>202519</v>
      </c>
      <c r="D28" s="1" t="s">
        <v>3</v>
      </c>
      <c r="E28" s="3" t="str">
        <f>IF(ISNA(VLOOKUP(TRIM(C28),[1]!Table_Query_from_BetcoViews[[#All],[AlternateID]:[MainSKU]],4,FALSE))=TRUE,(C28),(LEFT(VLOOKUP(TRIM(C28),[1]!Table_Query_from_BetcoViews[[#All],[AlternateID]:[MainSKU]],4,FALSE),6)))</f>
        <v>E85723</v>
      </c>
      <c r="F28" s="4" t="str">
        <f>IFERROR(VLOOKUP(TRIM(C28),[1]!Table_Query_from_BetcoViews[[AlternateID]:[ItemDescr2]],5,FALSE),D28)</f>
        <v>Idler Pulley</v>
      </c>
    </row>
    <row r="29" spans="3:6" ht="15">
      <c r="C29" s="2">
        <v>409328</v>
      </c>
      <c r="D29" s="1" t="s">
        <v>17</v>
      </c>
      <c r="E29" s="3" t="str">
        <f>IF(ISNA(VLOOKUP(TRIM(C29),[1]!Table_Query_from_BetcoViews[[#All],[AlternateID]:[MainSKU]],4,FALSE))=TRUE,(C29),(LEFT(VLOOKUP(TRIM(C29),[1]!Table_Query_from_BetcoViews[[#All],[AlternateID]:[MainSKU]],4,FALSE),6)))</f>
        <v>E87290</v>
      </c>
      <c r="F29" s="4" t="str">
        <f>IFERROR(VLOOKUP(TRIM(C29),[1]!Table_Query_from_BetcoViews[[AlternateID]:[ItemDescr2]],5,FALSE),D29)</f>
        <v>Shim M37x47x0.3</v>
      </c>
    </row>
    <row r="30" spans="3:6" ht="15">
      <c r="C30" s="2">
        <v>409240</v>
      </c>
      <c r="D30" s="1" t="s">
        <v>17</v>
      </c>
      <c r="E30" s="3" t="str">
        <f>IF(ISNA(VLOOKUP(TRIM(C30),[1]!Table_Query_from_BetcoViews[[#All],[AlternateID]:[MainSKU]],4,FALSE))=TRUE,(C30),(LEFT(VLOOKUP(TRIM(C30),[1]!Table_Query_from_BetcoViews[[#All],[AlternateID]:[MainSKU]],4,FALSE),6)))</f>
        <v>E87289</v>
      </c>
      <c r="F30" s="4" t="str">
        <f>IFERROR(VLOOKUP(TRIM(C30),[1]!Table_Query_from_BetcoViews[[AlternateID]:[ItemDescr2]],5,FALSE),D30)</f>
        <v>Shim Washer M20x28x0.3</v>
      </c>
    </row>
    <row r="31" spans="3:6" ht="15">
      <c r="C31" s="2">
        <v>204372</v>
      </c>
      <c r="D31" s="1" t="s">
        <v>18</v>
      </c>
      <c r="E31" s="3" t="str">
        <f>IF(ISNA(VLOOKUP(TRIM(C31),[1]!Table_Query_from_BetcoViews[[#All],[AlternateID]:[MainSKU]],4,FALSE))=TRUE,(C31),(LEFT(VLOOKUP(TRIM(C31),[1]!Table_Query_from_BetcoViews[[#All],[AlternateID]:[MainSKU]],4,FALSE),6)))</f>
        <v>E87279</v>
      </c>
      <c r="F31" s="4" t="str">
        <f>IFERROR(VLOOKUP(TRIM(C31),[1]!Table_Query_from_BetcoViews[[AlternateID]:[ItemDescr2]],5,FALSE),D31)</f>
        <v>Bushing</v>
      </c>
    </row>
    <row r="32" spans="3:6" ht="15">
      <c r="C32" s="2">
        <v>408991</v>
      </c>
      <c r="D32" s="1" t="s">
        <v>14</v>
      </c>
      <c r="E32" s="3" t="str">
        <f>IF(ISNA(VLOOKUP(TRIM(C32),[1]!Table_Query_from_BetcoViews[[#All],[AlternateID]:[MainSKU]],4,FALSE))=TRUE,(C32),(LEFT(VLOOKUP(TRIM(C32),[1]!Table_Query_from_BetcoViews[[#All],[AlternateID]:[MainSKU]],4,FALSE),6)))</f>
        <v>E87286</v>
      </c>
      <c r="F32" s="4" t="str">
        <f>IFERROR(VLOOKUP(TRIM(C32),[1]!Table_Query_from_BetcoViews[[AlternateID]:[ItemDescr2]],5,FALSE),D32)</f>
        <v>Screw Abila 52</v>
      </c>
    </row>
    <row r="33" spans="3:6" ht="15">
      <c r="C33" s="2">
        <v>408031</v>
      </c>
      <c r="D33" s="1" t="s">
        <v>19</v>
      </c>
      <c r="E33" s="3" t="str">
        <f>IF(ISNA(VLOOKUP(TRIM(C33),[1]!Table_Query_from_BetcoViews[[#All],[AlternateID]:[MainSKU]],4,FALSE))=TRUE,(C33),(LEFT(VLOOKUP(TRIM(C33),[1]!Table_Query_from_BetcoViews[[#All],[AlternateID]:[MainSKU]],4,FALSE),6)))</f>
        <v>E88014</v>
      </c>
      <c r="F33" s="4" t="str">
        <f>IFERROR(VLOOKUP(TRIM(C33),[1]!Table_Query_from_BetcoViews[[AlternateID]:[ItemDescr2]],5,FALSE),D33)</f>
        <v>Bushing Crewman AS20B</v>
      </c>
    </row>
    <row r="34" spans="3:6" ht="15">
      <c r="C34" s="2">
        <v>409179</v>
      </c>
      <c r="D34" s="1" t="s">
        <v>15</v>
      </c>
      <c r="E34" s="3" t="str">
        <f>IF(ISNA(VLOOKUP(TRIM(C34),[1]!Table_Query_from_BetcoViews[[#All],[AlternateID]:[MainSKU]],4,FALSE))=TRUE,(C34),(LEFT(VLOOKUP(TRIM(C34),[1]!Table_Query_from_BetcoViews[[#All],[AlternateID]:[MainSKU]],4,FALSE),6)))</f>
        <v>E83404</v>
      </c>
      <c r="F34" s="4" t="str">
        <f>IFERROR(VLOOKUP(TRIM(C34),[1]!Table_Query_from_BetcoViews[[AlternateID]:[ItemDescr2]],5,FALSE),D34)</f>
        <v>Flat Washer M9x24x2.5 Zinc</v>
      </c>
    </row>
    <row r="35" spans="3:6" ht="15">
      <c r="C35" s="2">
        <v>409343</v>
      </c>
      <c r="D35" s="1" t="s">
        <v>15</v>
      </c>
      <c r="E35" s="3" t="str">
        <f>IF(ISNA(VLOOKUP(TRIM(C35),[1]!Table_Query_from_BetcoViews[[#All],[AlternateID]:[MainSKU]],4,FALSE))=TRUE,(C35),(LEFT(VLOOKUP(TRIM(C35),[1]!Table_Query_from_BetcoViews[[#All],[AlternateID]:[MainSKU]],4,FALSE),6)))</f>
        <v>E81916</v>
      </c>
      <c r="F35" s="4" t="str">
        <f>IFERROR(VLOOKUP(TRIM(C35),[1]!Table_Query_from_BetcoViews[[AlternateID]:[ItemDescr2]],5,FALSE),D35)</f>
        <v>Washer</v>
      </c>
    </row>
    <row r="36" spans="3:6" ht="15">
      <c r="C36" s="2">
        <v>400320</v>
      </c>
      <c r="D36" s="1" t="s">
        <v>15</v>
      </c>
      <c r="E36" s="3" t="str">
        <f>IF(ISNA(VLOOKUP(TRIM(C36),[1]!Table_Query_from_BetcoViews[[#All],[AlternateID]:[MainSKU]],4,FALSE))=TRUE,(C36),(LEFT(VLOOKUP(TRIM(C36),[1]!Table_Query_from_BetcoViews[[#All],[AlternateID]:[MainSKU]],4,FALSE),6)))</f>
        <v>E88110</v>
      </c>
      <c r="F36" s="4" t="str">
        <f>IFERROR(VLOOKUP(TRIM(C36),[1]!Table_Query_from_BetcoViews[[AlternateID]:[ItemDescr2]],5,FALSE),D36)</f>
        <v>Flat Washer M6.1x60x3 Nylon</v>
      </c>
    </row>
    <row r="37" spans="3:6" ht="15">
      <c r="C37" s="2">
        <v>409175</v>
      </c>
      <c r="D37" s="1" t="s">
        <v>15</v>
      </c>
      <c r="E37" s="3" t="str">
        <f>IF(ISNA(VLOOKUP(TRIM(C37),[1]!Table_Query_from_BetcoViews[[#All],[AlternateID]:[MainSKU]],4,FALSE))=TRUE,(C37),(LEFT(VLOOKUP(TRIM(C37),[1]!Table_Query_from_BetcoViews[[#All],[AlternateID]:[MainSKU]],4,FALSE),6)))</f>
        <v>E81874</v>
      </c>
      <c r="F37" s="4" t="str">
        <f>IFERROR(VLOOKUP(TRIM(C37),[1]!Table_Query_from_BetcoViews[[AlternateID]:[ItemDescr2]],5,FALSE),D37)</f>
        <v>Flat Washer M8x17x1.6 Zinc</v>
      </c>
    </row>
    <row r="38" spans="3:6" ht="15">
      <c r="C38" s="2">
        <v>408700</v>
      </c>
      <c r="D38" s="1" t="s">
        <v>14</v>
      </c>
      <c r="E38" s="3" t="str">
        <f>IF(ISNA(VLOOKUP(TRIM(C38),[1]!Table_Query_from_BetcoViews[[#All],[AlternateID]:[MainSKU]],4,FALSE))=TRUE,(C38),(LEFT(VLOOKUP(TRIM(C38),[1]!Table_Query_from_BetcoViews[[#All],[AlternateID]:[MainSKU]],4,FALSE),6)))</f>
        <v>E88016</v>
      </c>
      <c r="F38" s="4" t="str">
        <f>IFERROR(VLOOKUP(TRIM(C38),[1]!Table_Query_from_BetcoViews[[AlternateID]:[ItemDescr2]],5,FALSE),D38)</f>
        <v>Screw, M8 x35 Crewman AS20B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634990-D1FF-41E2-8A22-8B2644FFD763}"/>
</file>

<file path=customXml/itemProps2.xml><?xml version="1.0" encoding="utf-8"?>
<ds:datastoreItem xmlns:ds="http://schemas.openxmlformats.org/officeDocument/2006/customXml" ds:itemID="{7EF88AE3-5E28-4940-BEE4-E326A1D2F885}"/>
</file>

<file path=customXml/itemProps3.xml><?xml version="1.0" encoding="utf-8"?>
<ds:datastoreItem xmlns:ds="http://schemas.openxmlformats.org/officeDocument/2006/customXml" ds:itemID="{F0495D99-38F9-444A-B565-31DA738393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6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2010-08-31T18:34:02Z</cp:lastPrinted>
  <dcterms:created xsi:type="dcterms:W3CDTF">2010-08-27T20:12:57Z</dcterms:created>
  <dcterms:modified xsi:type="dcterms:W3CDTF">2010-08-31T18:34:07Z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